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filterPrivacy="1" defaultThemeVersion="124226"/>
  <xr:revisionPtr revIDLastSave="0" documentId="13_ncr:1_{178F0F8A-8840-49A4-AB94-2E1C03DE5B5B}" xr6:coauthVersionLast="36" xr6:coauthVersionMax="36" xr10:uidLastSave="{00000000-0000-0000-0000-000000000000}"/>
  <bookViews>
    <workbookView xWindow="7935" yWindow="735" windowWidth="11580" windowHeight="9645" xr2:uid="{00000000-000D-0000-FFFF-FFFF00000000}"/>
  </bookViews>
  <sheets>
    <sheet name="入札金額明細書" sheetId="2" r:id="rId1"/>
    <sheet name="Sheet1" sheetId="3" r:id="rId2"/>
  </sheets>
  <calcPr calcId="191029"/>
</workbook>
</file>

<file path=xl/calcChain.xml><?xml version="1.0" encoding="utf-8"?>
<calcChain xmlns="http://schemas.openxmlformats.org/spreadsheetml/2006/main">
  <c r="H9" i="2" l="1"/>
  <c r="L20" i="2" l="1"/>
  <c r="K20" i="2"/>
  <c r="J20" i="2"/>
  <c r="L19" i="2"/>
  <c r="K19" i="2"/>
  <c r="J19" i="2"/>
  <c r="L18" i="2"/>
  <c r="K18" i="2"/>
  <c r="J18" i="2"/>
  <c r="L17" i="2"/>
  <c r="K17" i="2"/>
  <c r="J17" i="2"/>
  <c r="L16" i="2"/>
  <c r="K16" i="2"/>
  <c r="J16" i="2"/>
  <c r="L15" i="2"/>
  <c r="K15" i="2"/>
  <c r="J15" i="2"/>
  <c r="L14" i="2"/>
  <c r="K14" i="2"/>
  <c r="J14" i="2"/>
  <c r="L13" i="2"/>
  <c r="K13" i="2"/>
  <c r="J13" i="2"/>
  <c r="L12" i="2"/>
  <c r="K12" i="2"/>
  <c r="J12" i="2"/>
  <c r="L11" i="2"/>
  <c r="K11" i="2"/>
  <c r="J11" i="2"/>
  <c r="L10" i="2"/>
  <c r="K10" i="2"/>
  <c r="J10" i="2"/>
  <c r="L9" i="2"/>
  <c r="J9" i="2"/>
  <c r="K9" i="2"/>
  <c r="I9" i="2"/>
  <c r="I20" i="2"/>
  <c r="I19" i="2"/>
  <c r="I18" i="2"/>
  <c r="I17" i="2"/>
  <c r="I16" i="2"/>
  <c r="I15" i="2"/>
  <c r="I14" i="2"/>
  <c r="I13" i="2"/>
  <c r="I12" i="2"/>
  <c r="I11" i="2"/>
  <c r="I10" i="2"/>
  <c r="H20" i="2"/>
  <c r="H19" i="2"/>
  <c r="H18" i="2"/>
  <c r="H17" i="2"/>
  <c r="H16" i="2"/>
  <c r="H15" i="2"/>
  <c r="H14" i="2"/>
  <c r="H13" i="2"/>
  <c r="H12" i="2"/>
  <c r="H11" i="2"/>
  <c r="H10" i="2"/>
  <c r="G21" i="2"/>
  <c r="M14" i="2" l="1"/>
  <c r="M9" i="2"/>
  <c r="M13" i="2"/>
  <c r="M17" i="2"/>
  <c r="M11" i="2"/>
  <c r="M15" i="2"/>
  <c r="M19" i="2"/>
  <c r="M10" i="2"/>
  <c r="M18" i="2"/>
  <c r="M12" i="2"/>
  <c r="M16" i="2"/>
  <c r="M20" i="2"/>
  <c r="H21" i="2"/>
  <c r="L21" i="2"/>
  <c r="K21" i="2"/>
  <c r="J21" i="2"/>
  <c r="I21" i="2"/>
  <c r="M21" i="2" l="1"/>
  <c r="M22" i="2" s="1"/>
</calcChain>
</file>

<file path=xl/sharedStrings.xml><?xml version="1.0" encoding="utf-8"?>
<sst xmlns="http://schemas.openxmlformats.org/spreadsheetml/2006/main" count="58" uniqueCount="55">
  <si>
    <t>入札金額明細書</t>
    <rPh sb="0" eb="2">
      <t>ニュウサツ</t>
    </rPh>
    <rPh sb="2" eb="4">
      <t>キンガク</t>
    </rPh>
    <rPh sb="4" eb="6">
      <t>メイサイ</t>
    </rPh>
    <rPh sb="6" eb="7">
      <t>セツメイショ</t>
    </rPh>
    <phoneticPr fontId="1"/>
  </si>
  <si>
    <t>月</t>
    <rPh sb="0" eb="1">
      <t>ツキ</t>
    </rPh>
    <phoneticPr fontId="1"/>
  </si>
  <si>
    <t>小　計</t>
    <rPh sb="0" eb="3">
      <t>ショウケイ</t>
    </rPh>
    <phoneticPr fontId="1"/>
  </si>
  <si>
    <t>電力量料金</t>
    <rPh sb="0" eb="3">
      <t>デンリョクリョウ</t>
    </rPh>
    <rPh sb="3" eb="5">
      <t>リョウキン</t>
    </rPh>
    <phoneticPr fontId="1"/>
  </si>
  <si>
    <t>燃料費調整金</t>
    <rPh sb="0" eb="3">
      <t>ネンリョウヒ</t>
    </rPh>
    <rPh sb="3" eb="5">
      <t>チョウセイ</t>
    </rPh>
    <rPh sb="5" eb="6">
      <t>キン</t>
    </rPh>
    <phoneticPr fontId="1"/>
  </si>
  <si>
    <t>託送料</t>
    <rPh sb="0" eb="2">
      <t>タクソウ</t>
    </rPh>
    <rPh sb="2" eb="3">
      <t>リョウ</t>
    </rPh>
    <phoneticPr fontId="1"/>
  </si>
  <si>
    <t>　　　　各月電気料金</t>
    <rPh sb="4" eb="6">
      <t>カクツキ</t>
    </rPh>
    <rPh sb="6" eb="8">
      <t>デンキ</t>
    </rPh>
    <rPh sb="8" eb="10">
      <t>リョウキン</t>
    </rPh>
    <phoneticPr fontId="1"/>
  </si>
  <si>
    <t>電力量
料金</t>
    <rPh sb="0" eb="3">
      <t>デンリョクリョウ</t>
    </rPh>
    <rPh sb="4" eb="6">
      <t>リョウキン</t>
    </rPh>
    <phoneticPr fontId="1"/>
  </si>
  <si>
    <t>基本料金</t>
    <rPh sb="0" eb="2">
      <t>キホン</t>
    </rPh>
    <rPh sb="2" eb="4">
      <t>リョウキン</t>
    </rPh>
    <phoneticPr fontId="1"/>
  </si>
  <si>
    <t>常時</t>
    <rPh sb="0" eb="2">
      <t>ジョウジ</t>
    </rPh>
    <phoneticPr fontId="1"/>
  </si>
  <si>
    <t>力率</t>
    <rPh sb="0" eb="1">
      <t>リキ</t>
    </rPh>
    <rPh sb="1" eb="2">
      <t>リツ</t>
    </rPh>
    <phoneticPr fontId="1"/>
  </si>
  <si>
    <t>電力量</t>
    <rPh sb="0" eb="2">
      <t>デンリョク</t>
    </rPh>
    <rPh sb="2" eb="3">
      <t>リョウ</t>
    </rPh>
    <phoneticPr fontId="1"/>
  </si>
  <si>
    <t>燃料費調整金</t>
    <rPh sb="0" eb="3">
      <t>ネンリョウヒ</t>
    </rPh>
    <rPh sb="3" eb="5">
      <t>チョウセイガク</t>
    </rPh>
    <rPh sb="5" eb="6">
      <t>キン</t>
    </rPh>
    <phoneticPr fontId="1"/>
  </si>
  <si>
    <t>月合計</t>
    <rPh sb="0" eb="1">
      <t>ツキ</t>
    </rPh>
    <rPh sb="1" eb="3">
      <t>ゴウケイ</t>
    </rPh>
    <phoneticPr fontId="1"/>
  </si>
  <si>
    <t>各料金計算式</t>
    <rPh sb="0" eb="3">
      <t>カクリョウキン</t>
    </rPh>
    <rPh sb="3" eb="6">
      <t>ケイサンシキ</t>
    </rPh>
    <phoneticPr fontId="1"/>
  </si>
  <si>
    <t>各料金単価</t>
    <rPh sb="0" eb="1">
      <t>カク</t>
    </rPh>
    <rPh sb="1" eb="3">
      <t>リョウキン</t>
    </rPh>
    <rPh sb="3" eb="5">
      <t>タンカ</t>
    </rPh>
    <phoneticPr fontId="1"/>
  </si>
  <si>
    <t>契約電力（ｋW）</t>
    <rPh sb="0" eb="2">
      <t>ケイヤク</t>
    </rPh>
    <rPh sb="2" eb="4">
      <t>デンリョク</t>
    </rPh>
    <phoneticPr fontId="1"/>
  </si>
  <si>
    <t>基本料金（円/ｋW・月）</t>
    <rPh sb="0" eb="2">
      <t>キホン</t>
    </rPh>
    <rPh sb="2" eb="4">
      <t>リョウキン</t>
    </rPh>
    <rPh sb="5" eb="6">
      <t>エン</t>
    </rPh>
    <rPh sb="10" eb="11">
      <t>ツキ</t>
    </rPh>
    <phoneticPr fontId="1"/>
  </si>
  <si>
    <t>電力量料金（円/ｋWｈ）</t>
    <rPh sb="0" eb="2">
      <t>デンリョク</t>
    </rPh>
    <rPh sb="2" eb="3">
      <t>リョウ</t>
    </rPh>
    <rPh sb="3" eb="5">
      <t>リョウキン</t>
    </rPh>
    <phoneticPr fontId="1"/>
  </si>
  <si>
    <t>夏季（7月～9月）</t>
    <rPh sb="0" eb="2">
      <t>カキ</t>
    </rPh>
    <rPh sb="4" eb="5">
      <t>ツキ</t>
    </rPh>
    <rPh sb="7" eb="8">
      <t>ツキ</t>
    </rPh>
    <phoneticPr fontId="1"/>
  </si>
  <si>
    <t>その他季（10月～6月）</t>
    <rPh sb="0" eb="3">
      <t>ソノタ</t>
    </rPh>
    <rPh sb="3" eb="4">
      <t>キ</t>
    </rPh>
    <rPh sb="7" eb="8">
      <t>ツキ</t>
    </rPh>
    <rPh sb="10" eb="11">
      <t>ツキ</t>
    </rPh>
    <phoneticPr fontId="1"/>
  </si>
  <si>
    <t>　　　　　   〃　　　　 （例：電力量料金単価×使用電力量）</t>
    <rPh sb="15" eb="16">
      <t>レイ</t>
    </rPh>
    <rPh sb="17" eb="19">
      <t>デンリョク</t>
    </rPh>
    <rPh sb="19" eb="20">
      <t>リョウ</t>
    </rPh>
    <rPh sb="20" eb="22">
      <t>リョウキン</t>
    </rPh>
    <rPh sb="22" eb="24">
      <t>タンカ</t>
    </rPh>
    <rPh sb="25" eb="27">
      <t>シヨウ</t>
    </rPh>
    <rPh sb="27" eb="29">
      <t>デンリョク</t>
    </rPh>
    <rPh sb="29" eb="30">
      <t>リョウ</t>
    </rPh>
    <phoneticPr fontId="1"/>
  </si>
  <si>
    <t>　　　　   　〃　　　　　(例：燃料費調整単価×使用電力量）</t>
    <rPh sb="17" eb="20">
      <t>ネンリョウヒ</t>
    </rPh>
    <rPh sb="20" eb="22">
      <t>チョウセイ</t>
    </rPh>
    <phoneticPr fontId="1"/>
  </si>
  <si>
    <t>※　計算式については、各事業者で再確認してください。</t>
    <rPh sb="2" eb="4">
      <t>ケイサン</t>
    </rPh>
    <rPh sb="4" eb="5">
      <t>シキ</t>
    </rPh>
    <rPh sb="11" eb="15">
      <t>カクジギョウシャ</t>
    </rPh>
    <rPh sb="16" eb="19">
      <t>サイカクニン</t>
    </rPh>
    <phoneticPr fontId="1"/>
  </si>
  <si>
    <t>再生可能エネルギー発電促進賦課金</t>
    <rPh sb="0" eb="2">
      <t>サイセイ</t>
    </rPh>
    <rPh sb="2" eb="4">
      <t>カノウ</t>
    </rPh>
    <rPh sb="9" eb="11">
      <t>ハツデン</t>
    </rPh>
    <rPh sb="11" eb="13">
      <t>ソクシン</t>
    </rPh>
    <rPh sb="13" eb="16">
      <t>フカキン</t>
    </rPh>
    <phoneticPr fontId="1"/>
  </si>
  <si>
    <t>　　　　   　〃　　　　　(例：再生可能エネルギー発電促進賦課金単価×使用電力量）</t>
    <rPh sb="19" eb="21">
      <t>_x0013__x0002__x0007_</t>
    </rPh>
    <rPh sb="26" eb="28">
      <t>_x001A__x0002__x000B__x001C_</t>
    </rPh>
    <rPh sb="28" eb="30">
      <t>_x0002__x000F__x001E__x0003_</t>
    </rPh>
    <rPh sb="30" eb="33">
      <t>_x0013_!_x0002__x0016_</t>
    </rPh>
    <rPh sb="33" eb="35">
      <t>$_x0002__x0019_</t>
    </rPh>
    <rPh sb="36" eb="38">
      <t>&amp;_x0002__x001E_</t>
    </rPh>
    <rPh sb="38" eb="40">
      <t>(_x0001__x0000__x0000__x0000_</t>
    </rPh>
    <rPh sb="40" eb="41">
      <t/>
    </rPh>
    <phoneticPr fontId="1"/>
  </si>
  <si>
    <t>合計</t>
    <rPh sb="0" eb="2">
      <t>ゴウケイ</t>
    </rPh>
    <phoneticPr fontId="1"/>
  </si>
  <si>
    <t>単位：円</t>
    <rPh sb="0" eb="2">
      <t>タンイ</t>
    </rPh>
    <rPh sb="3" eb="4">
      <t>エン</t>
    </rPh>
    <phoneticPr fontId="1"/>
  </si>
  <si>
    <t>再生可能エネルギー発電促進
賦課金</t>
    <rPh sb="0" eb="2">
      <t>サイセイ</t>
    </rPh>
    <rPh sb="2" eb="4">
      <t>カノウ</t>
    </rPh>
    <rPh sb="9" eb="11">
      <t>ハツデン</t>
    </rPh>
    <rPh sb="11" eb="13">
      <t>ソクシン</t>
    </rPh>
    <rPh sb="14" eb="17">
      <t>フカキン</t>
    </rPh>
    <phoneticPr fontId="1"/>
  </si>
  <si>
    <t>　　　　各社で数式を記入〈例：基本料金単価×契約電力×（１８５－力率（％））／１００）〉</t>
    <rPh sb="4" eb="6">
      <t>カクシャ</t>
    </rPh>
    <rPh sb="7" eb="9">
      <t>スウシキ</t>
    </rPh>
    <rPh sb="10" eb="12">
      <t>キニュウ</t>
    </rPh>
    <rPh sb="13" eb="14">
      <t>レイ</t>
    </rPh>
    <rPh sb="15" eb="17">
      <t>キホン</t>
    </rPh>
    <rPh sb="17" eb="19">
      <t>リョウキン</t>
    </rPh>
    <rPh sb="19" eb="21">
      <t>タンカ</t>
    </rPh>
    <rPh sb="22" eb="24">
      <t>ケイヤク</t>
    </rPh>
    <rPh sb="24" eb="26">
      <t>デンリョク</t>
    </rPh>
    <rPh sb="32" eb="33">
      <t>チカラ</t>
    </rPh>
    <rPh sb="33" eb="34">
      <t>リツ</t>
    </rPh>
    <phoneticPr fontId="1"/>
  </si>
  <si>
    <t>注意２：本書は入札書に添付する入札金額明細書です。（提出必須）</t>
    <rPh sb="0" eb="2">
      <t>チュウイ</t>
    </rPh>
    <rPh sb="4" eb="6">
      <t>ホンショ</t>
    </rPh>
    <rPh sb="7" eb="9">
      <t>ニュウサツ</t>
    </rPh>
    <rPh sb="9" eb="10">
      <t>ショ</t>
    </rPh>
    <rPh sb="11" eb="13">
      <t>テンプ</t>
    </rPh>
    <rPh sb="15" eb="17">
      <t>ニュウサツ</t>
    </rPh>
    <rPh sb="17" eb="19">
      <t>キンガク</t>
    </rPh>
    <rPh sb="19" eb="22">
      <t>メイサイショ</t>
    </rPh>
    <rPh sb="26" eb="28">
      <t>テイシュツ</t>
    </rPh>
    <rPh sb="28" eb="30">
      <t>ヒッス</t>
    </rPh>
    <phoneticPr fontId="1"/>
  </si>
  <si>
    <t>注意３：本書の合計欄の金額と入札価格と一致させてください。　</t>
    <rPh sb="0" eb="2">
      <t>チュウイ</t>
    </rPh>
    <rPh sb="4" eb="6">
      <t>ホンショ</t>
    </rPh>
    <rPh sb="7" eb="9">
      <t>ゴウケイ</t>
    </rPh>
    <rPh sb="9" eb="10">
      <t>ラン</t>
    </rPh>
    <rPh sb="11" eb="13">
      <t>キンガク</t>
    </rPh>
    <rPh sb="14" eb="16">
      <t>ニュウサツ</t>
    </rPh>
    <rPh sb="16" eb="18">
      <t>カカク</t>
    </rPh>
    <rPh sb="19" eb="21">
      <t>イッチ</t>
    </rPh>
    <phoneticPr fontId="1"/>
  </si>
  <si>
    <t>基本料金（常時）力率100％</t>
    <rPh sb="0" eb="2">
      <t>キホン</t>
    </rPh>
    <rPh sb="2" eb="4">
      <t>リョウキン</t>
    </rPh>
    <rPh sb="5" eb="7">
      <t>ジョウジ</t>
    </rPh>
    <rPh sb="8" eb="9">
      <t>リキ</t>
    </rPh>
    <rPh sb="9" eb="10">
      <t>リツ</t>
    </rPh>
    <phoneticPr fontId="1"/>
  </si>
  <si>
    <t>※１「基本料金」について、託送料単価を明示できない場合は、「常時」に当該単価を記入し、「託送料」は『０』を記入、または、空欄としてください。</t>
    <phoneticPr fontId="1"/>
  </si>
  <si>
    <t xml:space="preserve">燃料費調整単価（円/ｋWｈ） </t>
    <rPh sb="0" eb="3">
      <t>ネンリョウヒ</t>
    </rPh>
    <rPh sb="3" eb="5">
      <t>チョウセイ</t>
    </rPh>
    <rPh sb="5" eb="7">
      <t>タンカ</t>
    </rPh>
    <phoneticPr fontId="1"/>
  </si>
  <si>
    <t>再生可能エネルギー発電促進賦課金（円／ｋＷｈ）</t>
    <rPh sb="0" eb="2">
      <t>サイセイ</t>
    </rPh>
    <rPh sb="2" eb="4">
      <t>カノウ</t>
    </rPh>
    <rPh sb="9" eb="11">
      <t>ハツデン</t>
    </rPh>
    <rPh sb="11" eb="13">
      <t>ソクシン</t>
    </rPh>
    <rPh sb="13" eb="16">
      <t>フカキン</t>
    </rPh>
    <rPh sb="17" eb="18">
      <t>エン</t>
    </rPh>
    <phoneticPr fontId="1"/>
  </si>
  <si>
    <t>注意１：消費税及び地方消費税を含めた金額としてください。</t>
    <rPh sb="0" eb="2">
      <t>チュウイ</t>
    </rPh>
    <rPh sb="4" eb="7">
      <t>ショウヒゼイ</t>
    </rPh>
    <rPh sb="7" eb="8">
      <t>オヨ</t>
    </rPh>
    <rPh sb="9" eb="11">
      <t>チホウ</t>
    </rPh>
    <rPh sb="11" eb="14">
      <t>ショウヒゼイ</t>
    </rPh>
    <rPh sb="15" eb="16">
      <t>フク</t>
    </rPh>
    <rPh sb="18" eb="20">
      <t>キンガク</t>
    </rPh>
    <phoneticPr fontId="1"/>
  </si>
  <si>
    <t>年月</t>
  </si>
  <si>
    <t>最大需要電力ｋｗ</t>
  </si>
  <si>
    <t>使用電力量ｋｗｈ</t>
  </si>
  <si>
    <t>R3/10</t>
  </si>
  <si>
    <t>R3/11</t>
  </si>
  <si>
    <t>R3/12</t>
  </si>
  <si>
    <t>R4/1</t>
  </si>
  <si>
    <t>R4/2</t>
  </si>
  <si>
    <t>R４/3</t>
  </si>
  <si>
    <t>R4/4</t>
  </si>
  <si>
    <t>R4/5</t>
  </si>
  <si>
    <t>R4/6</t>
  </si>
  <si>
    <t>R4/7</t>
  </si>
  <si>
    <t>R4/8　</t>
  </si>
  <si>
    <t>R4/9　</t>
  </si>
  <si>
    <t>計</t>
  </si>
  <si>
    <t>※２「燃料費調整単価」は、管轄する電力会社の算出する令和3年6月のものとします。</t>
    <rPh sb="3" eb="6">
      <t>ネンリョウヒ</t>
    </rPh>
    <rPh sb="6" eb="8">
      <t>チョウセイ</t>
    </rPh>
    <rPh sb="8" eb="10">
      <t>タンカ</t>
    </rPh>
    <rPh sb="13" eb="15">
      <t>カンカツ</t>
    </rPh>
    <rPh sb="17" eb="19">
      <t>デンリョク</t>
    </rPh>
    <rPh sb="19" eb="21">
      <t>ガイシャ</t>
    </rPh>
    <rPh sb="22" eb="24">
      <t>サンシュツ</t>
    </rPh>
    <rPh sb="26" eb="28">
      <t>レイワ</t>
    </rPh>
    <rPh sb="29" eb="30">
      <t>ネン</t>
    </rPh>
    <rPh sb="31" eb="32">
      <t>ガツ</t>
    </rPh>
    <phoneticPr fontId="1"/>
  </si>
  <si>
    <t>※３「再生可能エネルギー発電促進賦課金」は、経済産業大臣が定めた令和３年５月～令和４年４月分のものとします。</t>
    <rPh sb="3" eb="5">
      <t>サイセイ</t>
    </rPh>
    <rPh sb="5" eb="7">
      <t>カノウ</t>
    </rPh>
    <rPh sb="12" eb="14">
      <t>ハツデン</t>
    </rPh>
    <rPh sb="14" eb="16">
      <t>ソクシン</t>
    </rPh>
    <rPh sb="16" eb="17">
      <t>フ</t>
    </rPh>
    <rPh sb="17" eb="19">
      <t>カキン</t>
    </rPh>
    <rPh sb="22" eb="24">
      <t>ケイザイ</t>
    </rPh>
    <rPh sb="24" eb="26">
      <t>サンギョウ</t>
    </rPh>
    <rPh sb="26" eb="28">
      <t>ダイジン</t>
    </rPh>
    <rPh sb="29" eb="30">
      <t>サダ</t>
    </rPh>
    <rPh sb="32" eb="34">
      <t>レイワ</t>
    </rPh>
    <rPh sb="35" eb="36">
      <t>ネン</t>
    </rPh>
    <rPh sb="36" eb="37">
      <t>ヘイネン</t>
    </rPh>
    <rPh sb="37" eb="38">
      <t>ガツ</t>
    </rPh>
    <rPh sb="39" eb="41">
      <t>レイワ</t>
    </rPh>
    <rPh sb="42" eb="43">
      <t>ネン</t>
    </rPh>
    <rPh sb="43" eb="44">
      <t>ヘイネン</t>
    </rPh>
    <rPh sb="44" eb="45">
      <t>ガツ</t>
    </rPh>
    <rPh sb="45" eb="46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</si>
</sst>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#,###\ &quot;kW&quot;"/>
  </numFmts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2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trike/>
      <sz val="11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u/>
      <sz val="10"/>
      <name val="ＭＳ 明朝"/>
      <family val="1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double">
        <color indexed="64"/>
      </top>
      <bottom style="thick">
        <color indexed="64"/>
      </bottom>
      <diagonal/>
    </border>
    <border diagonalUp="1">
      <left/>
      <right style="medium">
        <color indexed="64"/>
      </right>
      <top style="double">
        <color indexed="64"/>
      </top>
      <bottom style="thick">
        <color indexed="64"/>
      </bottom>
      <diagonal style="thin">
        <color indexed="64"/>
      </diagonal>
    </border>
    <border>
      <left/>
      <right style="thick">
        <color indexed="64"/>
      </right>
      <top style="double">
        <color indexed="64"/>
      </top>
      <bottom style="thick">
        <color indexed="64"/>
      </bottom>
      <diagonal/>
    </border>
  </borders>
  <cellStyleXfs count="3">
    <xf numFmtId="0" fontId="0" fillId="0" borderId="0"/>
    <xf numFmtId="38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</cellStyleXfs>
  <cellXfs count="10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2" xfId="0" applyFont="1" applyBorder="1"/>
    <xf numFmtId="0" fontId="5" fillId="0" borderId="0" xfId="0" applyFont="1" applyAlignment="1">
      <alignment vertical="top" wrapText="1"/>
    </xf>
    <xf numFmtId="0" fontId="3" fillId="0" borderId="3" xfId="0" applyFont="1" applyBorder="1"/>
    <xf numFmtId="0" fontId="4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9" fontId="3" fillId="0" borderId="1" xfId="2" applyFont="1" applyBorder="1" applyAlignment="1"/>
    <xf numFmtId="9" fontId="3" fillId="0" borderId="2" xfId="2" applyFont="1" applyBorder="1" applyAlignment="1"/>
    <xf numFmtId="9" fontId="3" fillId="0" borderId="3" xfId="2" applyFont="1" applyBorder="1" applyAlignment="1"/>
    <xf numFmtId="38" fontId="3" fillId="0" borderId="1" xfId="1" applyFont="1" applyBorder="1" applyAlignment="1"/>
    <xf numFmtId="38" fontId="3" fillId="0" borderId="2" xfId="1" applyFont="1" applyBorder="1" applyAlignment="1"/>
    <xf numFmtId="38" fontId="3" fillId="0" borderId="3" xfId="1" applyFont="1" applyBorder="1" applyAlignment="1"/>
    <xf numFmtId="38" fontId="3" fillId="0" borderId="4" xfId="1" applyFont="1" applyBorder="1" applyAlignment="1"/>
    <xf numFmtId="5" fontId="3" fillId="0" borderId="7" xfId="0" applyNumberFormat="1" applyFont="1" applyBorder="1" applyAlignment="1">
      <alignment vertical="center"/>
    </xf>
    <xf numFmtId="5" fontId="3" fillId="0" borderId="16" xfId="0" applyNumberFormat="1" applyFont="1" applyBorder="1" applyAlignment="1">
      <alignment vertical="center"/>
    </xf>
    <xf numFmtId="5" fontId="3" fillId="0" borderId="27" xfId="0" applyNumberFormat="1" applyFont="1" applyBorder="1" applyAlignment="1">
      <alignment vertical="center"/>
    </xf>
    <xf numFmtId="0" fontId="3" fillId="0" borderId="1" xfId="0" applyNumberFormat="1" applyFont="1" applyBorder="1"/>
    <xf numFmtId="0" fontId="3" fillId="0" borderId="2" xfId="0" applyNumberFormat="1" applyFont="1" applyBorder="1"/>
    <xf numFmtId="0" fontId="3" fillId="0" borderId="3" xfId="0" applyNumberFormat="1" applyFont="1" applyBorder="1"/>
    <xf numFmtId="0" fontId="3" fillId="0" borderId="1" xfId="0" applyNumberFormat="1" applyFont="1" applyBorder="1" applyAlignment="1">
      <alignment horizontal="right" vertical="center"/>
    </xf>
    <xf numFmtId="0" fontId="3" fillId="0" borderId="2" xfId="0" applyNumberFormat="1" applyFont="1" applyBorder="1" applyAlignment="1">
      <alignment horizontal="right"/>
    </xf>
    <xf numFmtId="0" fontId="3" fillId="0" borderId="2" xfId="0" applyNumberFormat="1" applyFont="1" applyBorder="1" applyAlignment="1">
      <alignment horizontal="right" vertical="center"/>
    </xf>
    <xf numFmtId="0" fontId="3" fillId="0" borderId="3" xfId="0" applyNumberFormat="1" applyFont="1" applyBorder="1" applyAlignment="1">
      <alignment horizontal="right"/>
    </xf>
    <xf numFmtId="0" fontId="3" fillId="0" borderId="2" xfId="0" applyFont="1" applyBorder="1" applyAlignment="1">
      <alignment horizontal="right" vertical="center"/>
    </xf>
    <xf numFmtId="0" fontId="3" fillId="0" borderId="0" xfId="0" applyFont="1" applyAlignment="1">
      <alignment horizontal="left"/>
    </xf>
    <xf numFmtId="0" fontId="3" fillId="0" borderId="2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 shrinkToFit="1"/>
    </xf>
    <xf numFmtId="0" fontId="5" fillId="0" borderId="30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38" fontId="3" fillId="0" borderId="8" xfId="1" applyFont="1" applyBorder="1" applyAlignment="1"/>
    <xf numFmtId="0" fontId="3" fillId="0" borderId="8" xfId="0" applyFont="1" applyBorder="1"/>
    <xf numFmtId="5" fontId="3" fillId="0" borderId="39" xfId="0" applyNumberFormat="1" applyFont="1" applyBorder="1" applyAlignment="1">
      <alignment vertical="center"/>
    </xf>
    <xf numFmtId="5" fontId="9" fillId="0" borderId="24" xfId="0" applyNumberFormat="1" applyFont="1" applyBorder="1" applyAlignment="1">
      <alignment vertical="center"/>
    </xf>
    <xf numFmtId="0" fontId="12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left" vertical="center"/>
    </xf>
    <xf numFmtId="0" fontId="7" fillId="0" borderId="25" xfId="0" applyFont="1" applyBorder="1" applyAlignment="1">
      <alignment horizontal="right" vertical="center"/>
    </xf>
    <xf numFmtId="3" fontId="7" fillId="0" borderId="44" xfId="0" applyNumberFormat="1" applyFont="1" applyBorder="1" applyAlignment="1">
      <alignment horizontal="right" vertical="center"/>
    </xf>
    <xf numFmtId="0" fontId="13" fillId="2" borderId="43" xfId="0" applyFont="1" applyFill="1" applyBorder="1" applyAlignment="1">
      <alignment horizontal="left" vertical="center"/>
    </xf>
    <xf numFmtId="0" fontId="7" fillId="2" borderId="25" xfId="0" applyFont="1" applyFill="1" applyBorder="1" applyAlignment="1">
      <alignment horizontal="right" vertical="center"/>
    </xf>
    <xf numFmtId="3" fontId="7" fillId="2" borderId="44" xfId="0" applyNumberFormat="1" applyFont="1" applyFill="1" applyBorder="1" applyAlignment="1">
      <alignment horizontal="right" vertical="center"/>
    </xf>
    <xf numFmtId="0" fontId="13" fillId="2" borderId="45" xfId="0" applyFont="1" applyFill="1" applyBorder="1" applyAlignment="1">
      <alignment horizontal="left" vertical="center"/>
    </xf>
    <xf numFmtId="0" fontId="7" fillId="2" borderId="46" xfId="0" applyFont="1" applyFill="1" applyBorder="1" applyAlignment="1">
      <alignment horizontal="right" vertical="center"/>
    </xf>
    <xf numFmtId="3" fontId="7" fillId="2" borderId="47" xfId="0" applyNumberFormat="1" applyFont="1" applyFill="1" applyBorder="1" applyAlignment="1">
      <alignment horizontal="right" vertical="center"/>
    </xf>
    <xf numFmtId="0" fontId="13" fillId="0" borderId="48" xfId="0" applyFont="1" applyBorder="1" applyAlignment="1">
      <alignment horizontal="center" vertical="center"/>
    </xf>
    <xf numFmtId="0" fontId="14" fillId="0" borderId="49" xfId="0" applyFont="1" applyBorder="1" applyAlignment="1">
      <alignment horizontal="left" vertical="center"/>
    </xf>
    <xf numFmtId="3" fontId="15" fillId="0" borderId="50" xfId="0" applyNumberFormat="1" applyFont="1" applyBorder="1" applyAlignment="1">
      <alignment horizontal="right" vertical="center"/>
    </xf>
    <xf numFmtId="0" fontId="3" fillId="0" borderId="33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5" fillId="0" borderId="0" xfId="0" applyFont="1" applyBorder="1" applyAlignment="1">
      <alignment vertical="top" wrapText="1"/>
    </xf>
    <xf numFmtId="0" fontId="3" fillId="0" borderId="12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left" vertical="center" shrinkToFit="1"/>
    </xf>
    <xf numFmtId="0" fontId="3" fillId="0" borderId="34" xfId="0" applyFont="1" applyBorder="1" applyAlignment="1">
      <alignment horizontal="right"/>
    </xf>
    <xf numFmtId="0" fontId="3" fillId="0" borderId="36" xfId="0" applyFont="1" applyBorder="1" applyAlignment="1">
      <alignment horizontal="right"/>
    </xf>
    <xf numFmtId="0" fontId="5" fillId="0" borderId="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 shrinkToFit="1"/>
    </xf>
    <xf numFmtId="0" fontId="8" fillId="0" borderId="26" xfId="0" applyFont="1" applyBorder="1" applyAlignment="1">
      <alignment horizontal="center" vertical="center" wrapText="1" shrinkToFit="1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3" fillId="0" borderId="20" xfId="0" applyFont="1" applyBorder="1" applyAlignment="1">
      <alignment horizontal="left" vertical="center" shrinkToFit="1"/>
    </xf>
    <xf numFmtId="0" fontId="3" fillId="0" borderId="21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1" xfId="0" applyFont="1" applyBorder="1" applyAlignment="1">
      <alignment horizontal="left" vertical="center" shrinkToFit="1"/>
    </xf>
    <xf numFmtId="0" fontId="3" fillId="0" borderId="24" xfId="0" applyFont="1" applyBorder="1" applyAlignment="1">
      <alignment horizontal="left" vertical="center" shrinkToFit="1"/>
    </xf>
    <xf numFmtId="0" fontId="3" fillId="0" borderId="32" xfId="0" applyFont="1" applyBorder="1" applyAlignment="1">
      <alignment horizontal="left" vertical="center" shrinkToFit="1"/>
    </xf>
    <xf numFmtId="0" fontId="3" fillId="0" borderId="6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176" fontId="3" fillId="0" borderId="7" xfId="1" applyNumberFormat="1" applyFont="1" applyBorder="1" applyAlignment="1">
      <alignment vertical="center"/>
    </xf>
    <xf numFmtId="176" fontId="7" fillId="0" borderId="23" xfId="1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37" xfId="0" applyFont="1" applyBorder="1" applyAlignment="1">
      <alignment horizontal="left" shrinkToFit="1"/>
    </xf>
    <xf numFmtId="0" fontId="3" fillId="0" borderId="38" xfId="0" applyFont="1" applyBorder="1" applyAlignment="1">
      <alignment horizontal="left" shrinkToFit="1"/>
    </xf>
    <xf numFmtId="0" fontId="9" fillId="0" borderId="24" xfId="0" applyFont="1" applyBorder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36"/>
  <sheetViews>
    <sheetView tabSelected="1" workbookViewId="0">
      <selection activeCell="C7" sqref="C7:C8"/>
    </sheetView>
  </sheetViews>
  <sheetFormatPr defaultRowHeight="13.5" x14ac:dyDescent="0.15"/>
  <cols>
    <col min="1" max="1" width="23.375" style="2" customWidth="1"/>
    <col min="2" max="2" width="20.875" style="2" customWidth="1"/>
    <col min="3" max="3" width="10.625" style="2" customWidth="1"/>
    <col min="4" max="4" width="4.5" style="2" customWidth="1"/>
    <col min="5" max="5" width="3.5" style="3" customWidth="1"/>
    <col min="6" max="6" width="7.125" style="2" customWidth="1"/>
    <col min="7" max="7" width="10.5" style="2" customWidth="1"/>
    <col min="8" max="8" width="8.125" style="2" customWidth="1"/>
    <col min="9" max="9" width="7.375" style="2" customWidth="1"/>
    <col min="10" max="10" width="8.75" style="2" customWidth="1"/>
    <col min="11" max="12" width="8.5" style="2" customWidth="1"/>
    <col min="13" max="13" width="8.375" style="2" customWidth="1"/>
    <col min="14" max="16384" width="9" style="2"/>
  </cols>
  <sheetData>
    <row r="2" spans="1:13" ht="25.5" x14ac:dyDescent="0.25">
      <c r="A2" s="1" t="s">
        <v>0</v>
      </c>
    </row>
    <row r="5" spans="1:13" ht="13.5" customHeight="1" thickBot="1" x14ac:dyDescent="0.2">
      <c r="E5" s="40"/>
    </row>
    <row r="6" spans="1:13" ht="18" customHeight="1" thickBot="1" x14ac:dyDescent="0.2">
      <c r="A6" s="9" t="s">
        <v>15</v>
      </c>
      <c r="B6" s="14"/>
      <c r="C6" s="14"/>
      <c r="E6" s="89" t="s">
        <v>6</v>
      </c>
      <c r="F6" s="90"/>
      <c r="G6" s="90"/>
      <c r="H6" s="90"/>
      <c r="I6" s="7"/>
      <c r="J6" s="14"/>
      <c r="K6" s="14"/>
      <c r="M6" s="44" t="s">
        <v>27</v>
      </c>
    </row>
    <row r="7" spans="1:13" ht="14.25" customHeight="1" thickBot="1" x14ac:dyDescent="0.2">
      <c r="A7" s="85" t="s">
        <v>16</v>
      </c>
      <c r="B7" s="94" t="s">
        <v>9</v>
      </c>
      <c r="C7" s="96">
        <v>445</v>
      </c>
      <c r="E7" s="79" t="s">
        <v>1</v>
      </c>
      <c r="F7" s="75" t="s">
        <v>10</v>
      </c>
      <c r="G7" s="72" t="s">
        <v>11</v>
      </c>
      <c r="H7" s="98" t="s">
        <v>8</v>
      </c>
      <c r="I7" s="99"/>
      <c r="J7" s="77" t="s">
        <v>7</v>
      </c>
      <c r="K7" s="77" t="s">
        <v>12</v>
      </c>
      <c r="L7" s="81" t="s">
        <v>28</v>
      </c>
      <c r="M7" s="72" t="s">
        <v>13</v>
      </c>
    </row>
    <row r="8" spans="1:13" ht="14.25" thickBot="1" x14ac:dyDescent="0.2">
      <c r="A8" s="86"/>
      <c r="B8" s="95"/>
      <c r="C8" s="97"/>
      <c r="E8" s="80"/>
      <c r="F8" s="76"/>
      <c r="G8" s="72"/>
      <c r="H8" s="13" t="s">
        <v>9</v>
      </c>
      <c r="I8" s="13" t="s">
        <v>5</v>
      </c>
      <c r="J8" s="78"/>
      <c r="K8" s="78"/>
      <c r="L8" s="82"/>
      <c r="M8" s="72"/>
    </row>
    <row r="9" spans="1:13" ht="14.25" customHeight="1" x14ac:dyDescent="0.15">
      <c r="A9" s="85" t="s">
        <v>17</v>
      </c>
      <c r="B9" s="8" t="s">
        <v>9</v>
      </c>
      <c r="C9" s="29"/>
      <c r="E9" s="10">
        <v>10</v>
      </c>
      <c r="F9" s="22">
        <v>1</v>
      </c>
      <c r="G9" s="25">
        <v>57767</v>
      </c>
      <c r="H9" s="32">
        <f>$C$7*$C$9*0.85</f>
        <v>0</v>
      </c>
      <c r="I9" s="32">
        <f>$C$7*$C$10</f>
        <v>0</v>
      </c>
      <c r="J9" s="32">
        <f>G9*$C$12</f>
        <v>0</v>
      </c>
      <c r="K9" s="35">
        <f>$C$13*G9</f>
        <v>0</v>
      </c>
      <c r="L9" s="35">
        <f>+$C$14*G9</f>
        <v>0</v>
      </c>
      <c r="M9" s="35">
        <f>+L9+K9+J9+I9+H9</f>
        <v>0</v>
      </c>
    </row>
    <row r="10" spans="1:13" ht="14.25" customHeight="1" thickBot="1" x14ac:dyDescent="0.2">
      <c r="A10" s="86"/>
      <c r="B10" s="21" t="s">
        <v>5</v>
      </c>
      <c r="C10" s="30"/>
      <c r="E10" s="11">
        <v>11</v>
      </c>
      <c r="F10" s="23">
        <v>1</v>
      </c>
      <c r="G10" s="26">
        <v>63717</v>
      </c>
      <c r="H10" s="33">
        <f t="shared" ref="H10:H15" si="0">+C8*C10*0.85</f>
        <v>0</v>
      </c>
      <c r="I10" s="33">
        <f t="shared" ref="I10:I14" si="1">+C8*C11</f>
        <v>0</v>
      </c>
      <c r="J10" s="33">
        <f t="shared" ref="J10:J15" si="2">G10*$C$12</f>
        <v>0</v>
      </c>
      <c r="K10" s="36">
        <f t="shared" ref="K10:K15" si="3">$C$13*G10</f>
        <v>0</v>
      </c>
      <c r="L10" s="4">
        <f t="shared" ref="L10:L15" si="4">+$C$14*G10</f>
        <v>0</v>
      </c>
      <c r="M10" s="4">
        <f>+L10+K10+J10+I10+H10</f>
        <v>0</v>
      </c>
    </row>
    <row r="11" spans="1:13" ht="14.25" customHeight="1" x14ac:dyDescent="0.15">
      <c r="A11" s="85" t="s">
        <v>18</v>
      </c>
      <c r="B11" s="15" t="s">
        <v>19</v>
      </c>
      <c r="C11" s="29"/>
      <c r="E11" s="11">
        <v>12</v>
      </c>
      <c r="F11" s="23">
        <v>1</v>
      </c>
      <c r="G11" s="26">
        <v>74138</v>
      </c>
      <c r="H11" s="33">
        <f t="shared" si="0"/>
        <v>0</v>
      </c>
      <c r="I11" s="33">
        <f t="shared" si="1"/>
        <v>0</v>
      </c>
      <c r="J11" s="33">
        <f t="shared" si="2"/>
        <v>0</v>
      </c>
      <c r="K11" s="37">
        <f t="shared" si="3"/>
        <v>0</v>
      </c>
      <c r="L11" s="39">
        <f t="shared" si="4"/>
        <v>0</v>
      </c>
      <c r="M11" s="4">
        <f t="shared" ref="M11:M15" si="5">+L11+K11+J11+I11+H11</f>
        <v>0</v>
      </c>
    </row>
    <row r="12" spans="1:13" ht="14.25" customHeight="1" thickBot="1" x14ac:dyDescent="0.2">
      <c r="A12" s="86"/>
      <c r="B12" s="16" t="s">
        <v>20</v>
      </c>
      <c r="C12" s="30"/>
      <c r="E12" s="11">
        <v>1</v>
      </c>
      <c r="F12" s="23">
        <v>1</v>
      </c>
      <c r="G12" s="26">
        <v>84638</v>
      </c>
      <c r="H12" s="33">
        <f t="shared" si="0"/>
        <v>0</v>
      </c>
      <c r="I12" s="33">
        <f t="shared" si="1"/>
        <v>0</v>
      </c>
      <c r="J12" s="33">
        <f t="shared" si="2"/>
        <v>0</v>
      </c>
      <c r="K12" s="37">
        <f t="shared" si="3"/>
        <v>0</v>
      </c>
      <c r="L12" s="39">
        <f t="shared" si="4"/>
        <v>0</v>
      </c>
      <c r="M12" s="4">
        <f t="shared" si="5"/>
        <v>0</v>
      </c>
    </row>
    <row r="13" spans="1:13" ht="14.25" customHeight="1" x14ac:dyDescent="0.15">
      <c r="A13" s="83" t="s">
        <v>34</v>
      </c>
      <c r="B13" s="84"/>
      <c r="C13" s="31"/>
      <c r="E13" s="11">
        <v>2</v>
      </c>
      <c r="F13" s="23">
        <v>1</v>
      </c>
      <c r="G13" s="26">
        <v>73694</v>
      </c>
      <c r="H13" s="33">
        <f t="shared" si="0"/>
        <v>0</v>
      </c>
      <c r="I13" s="33">
        <f t="shared" si="1"/>
        <v>0</v>
      </c>
      <c r="J13" s="33">
        <f t="shared" si="2"/>
        <v>0</v>
      </c>
      <c r="K13" s="36">
        <f t="shared" si="3"/>
        <v>0</v>
      </c>
      <c r="L13" s="4">
        <f t="shared" si="4"/>
        <v>0</v>
      </c>
      <c r="M13" s="4">
        <f t="shared" si="5"/>
        <v>0</v>
      </c>
    </row>
    <row r="14" spans="1:13" ht="14.25" customHeight="1" thickBot="1" x14ac:dyDescent="0.2">
      <c r="A14" s="100" t="s">
        <v>35</v>
      </c>
      <c r="B14" s="101"/>
      <c r="C14" s="48"/>
      <c r="E14" s="11">
        <v>3</v>
      </c>
      <c r="F14" s="23">
        <v>1</v>
      </c>
      <c r="G14" s="26">
        <v>62962</v>
      </c>
      <c r="H14" s="33">
        <f t="shared" si="0"/>
        <v>0</v>
      </c>
      <c r="I14" s="33">
        <f t="shared" si="1"/>
        <v>0</v>
      </c>
      <c r="J14" s="33">
        <f t="shared" si="2"/>
        <v>0</v>
      </c>
      <c r="K14" s="36">
        <f t="shared" si="3"/>
        <v>0</v>
      </c>
      <c r="L14" s="4">
        <f t="shared" si="4"/>
        <v>0</v>
      </c>
      <c r="M14" s="4">
        <f t="shared" si="5"/>
        <v>0</v>
      </c>
    </row>
    <row r="15" spans="1:13" ht="14.25" customHeight="1" x14ac:dyDescent="0.15">
      <c r="A15" s="102"/>
      <c r="B15" s="102"/>
      <c r="C15" s="49"/>
      <c r="D15" s="5"/>
      <c r="E15" s="11">
        <v>4</v>
      </c>
      <c r="F15" s="23">
        <v>1</v>
      </c>
      <c r="G15" s="26">
        <v>53224</v>
      </c>
      <c r="H15" s="33">
        <f t="shared" si="0"/>
        <v>0</v>
      </c>
      <c r="I15" s="33">
        <f>+C13*C19</f>
        <v>0</v>
      </c>
      <c r="J15" s="33">
        <f t="shared" si="2"/>
        <v>0</v>
      </c>
      <c r="K15" s="36">
        <f t="shared" si="3"/>
        <v>0</v>
      </c>
      <c r="L15" s="4">
        <f t="shared" si="4"/>
        <v>0</v>
      </c>
      <c r="M15" s="4">
        <f t="shared" si="5"/>
        <v>0</v>
      </c>
    </row>
    <row r="16" spans="1:13" ht="14.25" customHeight="1" x14ac:dyDescent="0.15">
      <c r="A16" s="104" t="s">
        <v>33</v>
      </c>
      <c r="B16" s="105"/>
      <c r="C16" s="105"/>
      <c r="D16" s="5"/>
      <c r="E16" s="11">
        <v>5</v>
      </c>
      <c r="F16" s="23">
        <v>1</v>
      </c>
      <c r="G16" s="26">
        <v>52505</v>
      </c>
      <c r="H16" s="33">
        <f>+C14*C19*0.85</f>
        <v>0</v>
      </c>
      <c r="I16" s="33">
        <f>+C14*C20</f>
        <v>0</v>
      </c>
      <c r="J16" s="33">
        <f>G16*$C$12</f>
        <v>0</v>
      </c>
      <c r="K16" s="36">
        <f>$C$13*G16</f>
        <v>0</v>
      </c>
      <c r="L16" s="4">
        <f>+$C$14*G16</f>
        <v>0</v>
      </c>
      <c r="M16" s="4">
        <f>+L16+K16+J16+I16+H16</f>
        <v>0</v>
      </c>
    </row>
    <row r="17" spans="1:13" ht="14.25" customHeight="1" x14ac:dyDescent="0.15">
      <c r="A17" s="105"/>
      <c r="B17" s="105"/>
      <c r="C17" s="105"/>
      <c r="D17" s="5"/>
      <c r="E17" s="11">
        <v>6</v>
      </c>
      <c r="F17" s="23">
        <v>1</v>
      </c>
      <c r="G17" s="26">
        <v>77269</v>
      </c>
      <c r="H17" s="33">
        <f>+C15*C20*0.85</f>
        <v>0</v>
      </c>
      <c r="I17" s="33">
        <f>+C15*C21</f>
        <v>0</v>
      </c>
      <c r="J17" s="33">
        <f>G17*$C$12</f>
        <v>0</v>
      </c>
      <c r="K17" s="36">
        <f>$C$13*G17</f>
        <v>0</v>
      </c>
      <c r="L17" s="4">
        <f>+$C$14*G17</f>
        <v>0</v>
      </c>
      <c r="M17" s="4">
        <f>+L17+K17+J17+I17+H17</f>
        <v>0</v>
      </c>
    </row>
    <row r="18" spans="1:13" ht="14.25" customHeight="1" x14ac:dyDescent="0.15">
      <c r="A18" s="105"/>
      <c r="B18" s="105"/>
      <c r="C18" s="105"/>
      <c r="D18" s="5"/>
      <c r="E18" s="11">
        <v>7</v>
      </c>
      <c r="F18" s="23">
        <v>1</v>
      </c>
      <c r="G18" s="26">
        <v>99410</v>
      </c>
      <c r="H18" s="33">
        <f>+C19*C21*0.85</f>
        <v>0</v>
      </c>
      <c r="I18" s="33">
        <f>+C19*C22</f>
        <v>0</v>
      </c>
      <c r="J18" s="33">
        <f>G18*$C$12</f>
        <v>0</v>
      </c>
      <c r="K18" s="36">
        <f>$C$13*G18</f>
        <v>0</v>
      </c>
      <c r="L18" s="4">
        <f>+$C$14*G18</f>
        <v>0</v>
      </c>
      <c r="M18" s="4">
        <f>+L18+K18+J18+I18+H18</f>
        <v>0</v>
      </c>
    </row>
    <row r="19" spans="1:13" ht="14.25" customHeight="1" x14ac:dyDescent="0.15">
      <c r="A19" s="67" t="s">
        <v>53</v>
      </c>
      <c r="B19" s="67"/>
      <c r="C19" s="67"/>
      <c r="D19" s="5"/>
      <c r="E19" s="11">
        <v>8</v>
      </c>
      <c r="F19" s="23">
        <v>1</v>
      </c>
      <c r="G19" s="26">
        <v>92413</v>
      </c>
      <c r="H19" s="33">
        <f>+C20*C22*0.85</f>
        <v>0</v>
      </c>
      <c r="I19" s="33">
        <f>+C20*C23</f>
        <v>0</v>
      </c>
      <c r="J19" s="33">
        <f>G19*$C$12</f>
        <v>0</v>
      </c>
      <c r="K19" s="36">
        <f>$C$13*G19</f>
        <v>0</v>
      </c>
      <c r="L19" s="4">
        <f>+$C$14*G19</f>
        <v>0</v>
      </c>
      <c r="M19" s="4">
        <f>+L19+K19+J19+I19+H19</f>
        <v>0</v>
      </c>
    </row>
    <row r="20" spans="1:13" ht="14.25" customHeight="1" thickBot="1" x14ac:dyDescent="0.2">
      <c r="A20" s="67"/>
      <c r="B20" s="67"/>
      <c r="C20" s="67"/>
      <c r="E20" s="12">
        <v>9</v>
      </c>
      <c r="F20" s="24">
        <v>1</v>
      </c>
      <c r="G20" s="27">
        <v>74864</v>
      </c>
      <c r="H20" s="34">
        <f>+C21*C23*0.85</f>
        <v>0</v>
      </c>
      <c r="I20" s="34">
        <f>+C21*C24</f>
        <v>0</v>
      </c>
      <c r="J20" s="34">
        <f>G20*$C$12</f>
        <v>0</v>
      </c>
      <c r="K20" s="38">
        <f>$C$13*G20</f>
        <v>0</v>
      </c>
      <c r="L20" s="6">
        <f>+$C$14*G20</f>
        <v>0</v>
      </c>
      <c r="M20" s="4">
        <f>+L20+K20+J20+I20+H20</f>
        <v>0</v>
      </c>
    </row>
    <row r="21" spans="1:13" ht="14.25" customHeight="1" thickBot="1" x14ac:dyDescent="0.2">
      <c r="A21" s="67" t="s">
        <v>54</v>
      </c>
      <c r="B21" s="67"/>
      <c r="C21" s="67"/>
      <c r="E21" s="73" t="s">
        <v>2</v>
      </c>
      <c r="F21" s="74"/>
      <c r="G21" s="28">
        <f t="shared" ref="G21:M21" si="6">SUM(G9:G20)</f>
        <v>866601</v>
      </c>
      <c r="H21" s="28">
        <f t="shared" si="6"/>
        <v>0</v>
      </c>
      <c r="I21" s="28">
        <f t="shared" si="6"/>
        <v>0</v>
      </c>
      <c r="J21" s="28">
        <f t="shared" si="6"/>
        <v>0</v>
      </c>
      <c r="K21" s="28">
        <f t="shared" si="6"/>
        <v>0</v>
      </c>
      <c r="L21" s="46">
        <f t="shared" si="6"/>
        <v>0</v>
      </c>
      <c r="M21" s="47">
        <f t="shared" si="6"/>
        <v>0</v>
      </c>
    </row>
    <row r="22" spans="1:13" ht="14.25" customHeight="1" thickTop="1" x14ac:dyDescent="0.15">
      <c r="A22" s="67"/>
      <c r="B22" s="67"/>
      <c r="C22" s="67"/>
      <c r="E22" s="40" t="s">
        <v>23</v>
      </c>
      <c r="K22" s="41"/>
      <c r="L22" s="65" t="s">
        <v>26</v>
      </c>
      <c r="M22" s="70">
        <f>+M21</f>
        <v>0</v>
      </c>
    </row>
    <row r="23" spans="1:13" ht="14.25" customHeight="1" thickBot="1" x14ac:dyDescent="0.2">
      <c r="A23" s="103"/>
      <c r="B23" s="103"/>
      <c r="C23" s="103"/>
      <c r="K23" s="42"/>
      <c r="L23" s="66"/>
      <c r="M23" s="71"/>
    </row>
    <row r="24" spans="1:13" ht="13.5" customHeight="1" thickTop="1" x14ac:dyDescent="0.15">
      <c r="A24" s="103"/>
      <c r="B24" s="103"/>
      <c r="C24" s="103"/>
      <c r="E24" s="2"/>
    </row>
    <row r="25" spans="1:13" ht="13.5" customHeight="1" x14ac:dyDescent="0.15">
      <c r="A25" s="103"/>
      <c r="B25" s="103"/>
      <c r="C25" s="103"/>
      <c r="E25" s="2"/>
    </row>
    <row r="26" spans="1:13" x14ac:dyDescent="0.15">
      <c r="E26" s="2"/>
    </row>
    <row r="27" spans="1:13" ht="14.25" thickBot="1" x14ac:dyDescent="0.2"/>
    <row r="28" spans="1:13" ht="14.25" thickBot="1" x14ac:dyDescent="0.2">
      <c r="A28" s="9" t="s">
        <v>14</v>
      </c>
      <c r="B28" s="14"/>
      <c r="C28" s="14"/>
      <c r="D28" s="14"/>
      <c r="E28" s="17"/>
      <c r="F28" s="14"/>
      <c r="G28" s="14"/>
      <c r="H28" s="14"/>
      <c r="I28" s="14"/>
      <c r="J28" s="14"/>
      <c r="K28" s="14"/>
      <c r="L28" s="14"/>
    </row>
    <row r="29" spans="1:13" ht="15" customHeight="1" x14ac:dyDescent="0.15">
      <c r="A29" s="45" t="s">
        <v>32</v>
      </c>
      <c r="B29" s="91" t="s">
        <v>29</v>
      </c>
      <c r="C29" s="92"/>
      <c r="D29" s="92"/>
      <c r="E29" s="92"/>
      <c r="F29" s="92"/>
      <c r="G29" s="92"/>
      <c r="H29" s="92"/>
      <c r="I29" s="92"/>
      <c r="J29" s="92"/>
      <c r="K29" s="93"/>
      <c r="L29" s="19"/>
    </row>
    <row r="30" spans="1:13" ht="15" customHeight="1" x14ac:dyDescent="0.15">
      <c r="A30" s="18" t="s">
        <v>3</v>
      </c>
      <c r="B30" s="87" t="s">
        <v>21</v>
      </c>
      <c r="C30" s="87"/>
      <c r="D30" s="87"/>
      <c r="E30" s="87"/>
      <c r="F30" s="87"/>
      <c r="G30" s="87"/>
      <c r="H30" s="87"/>
      <c r="I30" s="87"/>
      <c r="J30" s="87"/>
      <c r="K30" s="88"/>
      <c r="L30" s="20"/>
    </row>
    <row r="31" spans="1:13" ht="15" customHeight="1" x14ac:dyDescent="0.15">
      <c r="A31" s="18" t="s">
        <v>4</v>
      </c>
      <c r="B31" s="87" t="s">
        <v>22</v>
      </c>
      <c r="C31" s="87"/>
      <c r="D31" s="87"/>
      <c r="E31" s="87"/>
      <c r="F31" s="87"/>
      <c r="G31" s="87"/>
      <c r="H31" s="87"/>
      <c r="I31" s="87"/>
      <c r="J31" s="87"/>
      <c r="K31" s="88"/>
      <c r="L31" s="20"/>
    </row>
    <row r="32" spans="1:13" ht="14.25" thickBot="1" x14ac:dyDescent="0.2">
      <c r="A32" s="43" t="s">
        <v>24</v>
      </c>
      <c r="B32" s="68" t="s">
        <v>25</v>
      </c>
      <c r="C32" s="68"/>
      <c r="D32" s="68"/>
      <c r="E32" s="68"/>
      <c r="F32" s="68"/>
      <c r="G32" s="68"/>
      <c r="H32" s="68"/>
      <c r="I32" s="68"/>
      <c r="J32" s="68"/>
      <c r="K32" s="69"/>
    </row>
    <row r="34" spans="1:1" x14ac:dyDescent="0.15">
      <c r="A34" s="2" t="s">
        <v>36</v>
      </c>
    </row>
    <row r="35" spans="1:1" x14ac:dyDescent="0.15">
      <c r="A35" s="2" t="s">
        <v>30</v>
      </c>
    </row>
    <row r="36" spans="1:1" x14ac:dyDescent="0.15">
      <c r="A36" s="2" t="s">
        <v>31</v>
      </c>
    </row>
  </sheetData>
  <mergeCells count="28">
    <mergeCell ref="B31:K31"/>
    <mergeCell ref="E6:H6"/>
    <mergeCell ref="B29:K29"/>
    <mergeCell ref="B30:K30"/>
    <mergeCell ref="B7:B8"/>
    <mergeCell ref="C7:C8"/>
    <mergeCell ref="H7:I7"/>
    <mergeCell ref="A14:B14"/>
    <mergeCell ref="A15:B15"/>
    <mergeCell ref="A21:C22"/>
    <mergeCell ref="A23:C25"/>
    <mergeCell ref="A16:C18"/>
    <mergeCell ref="L22:L23"/>
    <mergeCell ref="A19:C20"/>
    <mergeCell ref="B32:K32"/>
    <mergeCell ref="M22:M23"/>
    <mergeCell ref="M7:M8"/>
    <mergeCell ref="E21:F21"/>
    <mergeCell ref="F7:F8"/>
    <mergeCell ref="G7:G8"/>
    <mergeCell ref="J7:J8"/>
    <mergeCell ref="K7:K8"/>
    <mergeCell ref="E7:E8"/>
    <mergeCell ref="L7:L8"/>
    <mergeCell ref="A13:B13"/>
    <mergeCell ref="A7:A8"/>
    <mergeCell ref="A9:A10"/>
    <mergeCell ref="A11:A12"/>
  </mergeCells>
  <phoneticPr fontId="1"/>
  <pageMargins left="0.59055118110236227" right="0.47" top="0.78740157480314965" bottom="0.78740157480314965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0DDF35-3265-4A4F-85B4-32D9CC429378}">
  <dimension ref="A1:C15"/>
  <sheetViews>
    <sheetView workbookViewId="0">
      <selection activeCell="G9" sqref="G9"/>
    </sheetView>
  </sheetViews>
  <sheetFormatPr defaultRowHeight="13.5" x14ac:dyDescent="0.15"/>
  <cols>
    <col min="2" max="2" width="18.25" bestFit="1" customWidth="1"/>
    <col min="3" max="3" width="17.5" bestFit="1" customWidth="1"/>
  </cols>
  <sheetData>
    <row r="1" spans="1:3" ht="15.75" thickTop="1" thickBot="1" x14ac:dyDescent="0.2">
      <c r="A1" s="50" t="s">
        <v>37</v>
      </c>
      <c r="B1" s="51" t="s">
        <v>38</v>
      </c>
      <c r="C1" s="52" t="s">
        <v>39</v>
      </c>
    </row>
    <row r="2" spans="1:3" ht="18" thickBot="1" x14ac:dyDescent="0.2">
      <c r="A2" s="53" t="s">
        <v>40</v>
      </c>
      <c r="B2" s="54">
        <v>305</v>
      </c>
      <c r="C2" s="55">
        <v>57767</v>
      </c>
    </row>
    <row r="3" spans="1:3" ht="18" thickBot="1" x14ac:dyDescent="0.2">
      <c r="A3" s="53" t="s">
        <v>41</v>
      </c>
      <c r="B3" s="54">
        <v>279</v>
      </c>
      <c r="C3" s="55">
        <v>63717</v>
      </c>
    </row>
    <row r="4" spans="1:3" ht="18" thickBot="1" x14ac:dyDescent="0.2">
      <c r="A4" s="53" t="s">
        <v>42</v>
      </c>
      <c r="B4" s="54">
        <v>308</v>
      </c>
      <c r="C4" s="55">
        <v>74138</v>
      </c>
    </row>
    <row r="5" spans="1:3" ht="18" thickBot="1" x14ac:dyDescent="0.2">
      <c r="A5" s="53" t="s">
        <v>43</v>
      </c>
      <c r="B5" s="54">
        <v>331</v>
      </c>
      <c r="C5" s="55">
        <v>84638</v>
      </c>
    </row>
    <row r="6" spans="1:3" ht="18" thickBot="1" x14ac:dyDescent="0.2">
      <c r="A6" s="53" t="s">
        <v>44</v>
      </c>
      <c r="B6" s="54">
        <v>318</v>
      </c>
      <c r="C6" s="55">
        <v>73694</v>
      </c>
    </row>
    <row r="7" spans="1:3" ht="18" thickBot="1" x14ac:dyDescent="0.2">
      <c r="A7" s="53" t="s">
        <v>45</v>
      </c>
      <c r="B7" s="54">
        <v>235</v>
      </c>
      <c r="C7" s="55">
        <v>62962</v>
      </c>
    </row>
    <row r="8" spans="1:3" ht="18" thickBot="1" x14ac:dyDescent="0.2">
      <c r="A8" s="53" t="s">
        <v>46</v>
      </c>
      <c r="B8" s="54">
        <v>290</v>
      </c>
      <c r="C8" s="55">
        <v>53224</v>
      </c>
    </row>
    <row r="9" spans="1:3" ht="18" thickBot="1" x14ac:dyDescent="0.2">
      <c r="A9" s="53" t="s">
        <v>47</v>
      </c>
      <c r="B9" s="54">
        <v>301</v>
      </c>
      <c r="C9" s="55">
        <v>52505</v>
      </c>
    </row>
    <row r="10" spans="1:3" ht="18" thickBot="1" x14ac:dyDescent="0.2">
      <c r="A10" s="53" t="s">
        <v>48</v>
      </c>
      <c r="B10" s="54">
        <v>392</v>
      </c>
      <c r="C10" s="55">
        <v>77269</v>
      </c>
    </row>
    <row r="11" spans="1:3" ht="18" thickBot="1" x14ac:dyDescent="0.2">
      <c r="A11" s="56" t="s">
        <v>49</v>
      </c>
      <c r="B11" s="57">
        <v>447</v>
      </c>
      <c r="C11" s="58">
        <v>99410</v>
      </c>
    </row>
    <row r="12" spans="1:3" ht="18" thickBot="1" x14ac:dyDescent="0.2">
      <c r="A12" s="56" t="s">
        <v>50</v>
      </c>
      <c r="B12" s="57">
        <v>390</v>
      </c>
      <c r="C12" s="58">
        <v>92413</v>
      </c>
    </row>
    <row r="13" spans="1:3" ht="18" thickBot="1" x14ac:dyDescent="0.2">
      <c r="A13" s="59" t="s">
        <v>51</v>
      </c>
      <c r="B13" s="60">
        <v>364</v>
      </c>
      <c r="C13" s="61">
        <v>74864</v>
      </c>
    </row>
    <row r="14" spans="1:3" ht="18.75" thickTop="1" thickBot="1" x14ac:dyDescent="0.2">
      <c r="A14" s="62" t="s">
        <v>52</v>
      </c>
      <c r="B14" s="63"/>
      <c r="C14" s="64">
        <v>866601</v>
      </c>
    </row>
    <row r="15" spans="1:3" ht="14.25" thickTop="1" x14ac:dyDescent="0.15"/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入札金額明細書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2018-08-02T10:33:07Z</dcterms:created>
  <dcterms:modified xsi:type="dcterms:W3CDTF">2021-07-22T01:49:35Z</dcterms:modified>
</cp:coreProperties>
</file>